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E:\Daten\Handyhase\PM\"/>
    </mc:Choice>
  </mc:AlternateContent>
  <xr:revisionPtr revIDLastSave="0" documentId="13_ncr:1_{02E89A33-3C1F-41A3-B6CD-C164627A19DC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Telekom" sheetId="1" r:id="rId1"/>
    <sheet name="Vodafone" sheetId="2" r:id="rId2"/>
    <sheet name="o2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0" i="3" l="1"/>
  <c r="F31" i="3" s="1"/>
  <c r="F29" i="3"/>
  <c r="E29" i="3"/>
  <c r="C29" i="3"/>
  <c r="E30" i="3" s="1"/>
  <c r="E31" i="3" s="1"/>
  <c r="F20" i="3"/>
  <c r="F21" i="3" s="1"/>
  <c r="F22" i="3" s="1"/>
  <c r="D20" i="3"/>
  <c r="D21" i="3" s="1"/>
  <c r="D22" i="3" s="1"/>
  <c r="C20" i="3"/>
  <c r="F11" i="3"/>
  <c r="D11" i="3"/>
  <c r="C11" i="3"/>
  <c r="F12" i="3" s="1"/>
  <c r="F13" i="3" s="1"/>
  <c r="F30" i="2"/>
  <c r="F31" i="2" s="1"/>
  <c r="D30" i="2"/>
  <c r="D31" i="2" s="1"/>
  <c r="F29" i="2"/>
  <c r="D29" i="2"/>
  <c r="C29" i="2"/>
  <c r="F20" i="2"/>
  <c r="F21" i="2" s="1"/>
  <c r="F22" i="2" s="1"/>
  <c r="E20" i="2"/>
  <c r="E21" i="2" s="1"/>
  <c r="E22" i="2" s="1"/>
  <c r="D20" i="2"/>
  <c r="D21" i="2" s="1"/>
  <c r="D22" i="2" s="1"/>
  <c r="C20" i="2"/>
  <c r="F11" i="2"/>
  <c r="D11" i="2"/>
  <c r="C11" i="2"/>
  <c r="F12" i="2" s="1"/>
  <c r="F13" i="2" s="1"/>
  <c r="F30" i="1"/>
  <c r="F31" i="1" s="1"/>
  <c r="D30" i="1"/>
  <c r="D31" i="1" s="1"/>
  <c r="F29" i="1"/>
  <c r="D29" i="1"/>
  <c r="C29" i="1"/>
  <c r="F20" i="1"/>
  <c r="D20" i="1"/>
  <c r="C20" i="1"/>
  <c r="F21" i="1" s="1"/>
  <c r="F22" i="1" s="1"/>
  <c r="F13" i="1"/>
  <c r="F12" i="1"/>
  <c r="F11" i="1"/>
  <c r="E11" i="1"/>
  <c r="D11" i="1"/>
  <c r="C11" i="1"/>
  <c r="E12" i="1" s="1"/>
  <c r="E13" i="1" s="1"/>
  <c r="D21" i="1" l="1"/>
  <c r="D22" i="1" s="1"/>
  <c r="D12" i="2"/>
  <c r="D13" i="2" s="1"/>
  <c r="D12" i="3"/>
  <c r="D13" i="3" s="1"/>
  <c r="D12" i="1"/>
  <c r="D13" i="1" s="1"/>
</calcChain>
</file>

<file path=xl/sharedStrings.xml><?xml version="1.0" encoding="utf-8"?>
<sst xmlns="http://schemas.openxmlformats.org/spreadsheetml/2006/main" count="154" uniqueCount="77">
  <si>
    <t>Handyverträge (24m, SIM-only) Netzbetreiber vs. Discounter</t>
  </si>
  <si>
    <r>
      <rPr>
        <b/>
        <sz val="16"/>
        <color rgb="FFE20074"/>
        <rFont val="Quattrocento Sans"/>
      </rPr>
      <t>Telekom</t>
    </r>
    <r>
      <rPr>
        <b/>
        <sz val="16"/>
        <color rgb="FF000000"/>
        <rFont val="Quattrocento Sans"/>
      </rPr>
      <t>-Netz</t>
    </r>
  </si>
  <si>
    <t>1. Normalnutzer (ca. 5 GB)</t>
  </si>
  <si>
    <t>Netzbetreiber</t>
  </si>
  <si>
    <t>Aktionen von Händlern (Tiefstpreise)</t>
  </si>
  <si>
    <t>Tarifdetails</t>
  </si>
  <si>
    <t>MagentaMobil XS</t>
  </si>
  <si>
    <t>Allnet Flat S (congstar)</t>
  </si>
  <si>
    <t>Postpaid Mobilfunk (fraenk)</t>
  </si>
  <si>
    <t>green LTE (freenet) ¹</t>
  </si>
  <si>
    <t>Leistungen</t>
  </si>
  <si>
    <t>5 GB im 5G-Netz</t>
  </si>
  <si>
    <t>4 GB im LTE-Netz (25 MBit/s)</t>
  </si>
  <si>
    <t>5 GB im LTE-Netz (25 MBit/s)</t>
  </si>
  <si>
    <t>6 GB im LTE-Netz (25 MBit/s)</t>
  </si>
  <si>
    <t>Einmalkosten/-ersparnis</t>
  </si>
  <si>
    <t>Grundgebühr</t>
  </si>
  <si>
    <t>Gesamtkosten über 24M</t>
  </si>
  <si>
    <t>Ersparnis im Vergleich zum Original</t>
  </si>
  <si>
    <t>Ersparnis in Prozent</t>
  </si>
  <si>
    <t>2. Vielnutzer (ca. 15 GB)</t>
  </si>
  <si>
    <t>Monatliche Grundgebühr</t>
  </si>
  <si>
    <t>MagentaMobil M</t>
  </si>
  <si>
    <t>Allnet Flat M (congstar)</t>
  </si>
  <si>
    <t>Allnet-Flat (crash) ¹</t>
  </si>
  <si>
    <t>20 GB im 5G-Netz</t>
  </si>
  <si>
    <t>15 GB im LTE-Netz (50 MBit/s)</t>
  </si>
  <si>
    <t>3. Powernutzer (40GB+)</t>
  </si>
  <si>
    <t>MagentaMobil L</t>
  </si>
  <si>
    <t>X (congstar)</t>
  </si>
  <si>
    <t>green LTE (mobilcom-debitel) ¹</t>
  </si>
  <si>
    <t>40 GB im 5G-Netz</t>
  </si>
  <si>
    <t>200 GB im LTE-Netz (50 MBit/s)</t>
  </si>
  <si>
    <t>50 GB im LTE-Netz (50 MBit/s)</t>
  </si>
  <si>
    <t xml:space="preserve">Die Tarifkosten über 24 Monate sind ohne Vergünstigungen oder weitere Einmalkosten (Versandgebühren etc.) angegeben. </t>
  </si>
  <si>
    <t>Angaben laut Anbieter-Websites; Berechnungen durch Handyhase. Stand: 18.10.2022.</t>
  </si>
  <si>
    <t>* sofern kein Tarif mit 5GB vorhanden war, wurde ein Tarif gewählt, der dem Datenvolumen am nächsten kommt.</t>
  </si>
  <si>
    <r>
      <rPr>
        <b/>
        <sz val="11"/>
        <color theme="1"/>
        <rFont val="Calibri"/>
      </rPr>
      <t>¹</t>
    </r>
    <r>
      <rPr>
        <sz val="11"/>
        <color theme="1"/>
        <rFont val="Calibri"/>
      </rPr>
      <t xml:space="preserve"> Konditionen, zu denen der Tarif im Rahmen einer Aktion innerhalb der letzten 1,5 Jahr verfügbar war.  Aktuell nicht zu identischen Konditionen verfügbar.</t>
    </r>
  </si>
  <si>
    <r>
      <rPr>
        <b/>
        <sz val="16"/>
        <color rgb="FFFF0000"/>
        <rFont val="Quattrocento Sans"/>
      </rPr>
      <t>Vodafone</t>
    </r>
    <r>
      <rPr>
        <b/>
        <sz val="16"/>
        <color rgb="FF000000"/>
        <rFont val="Quattrocento Sans"/>
      </rPr>
      <t>-Netz</t>
    </r>
  </si>
  <si>
    <t>GigaMobil XS</t>
  </si>
  <si>
    <t>ALLNET-FLAT GO (otelo)</t>
  </si>
  <si>
    <t>7 GB im LTE-Netz (21,6 MBit/s)</t>
  </si>
  <si>
    <t>5 GB im LTE-Netz (21,6 MBit/s)</t>
  </si>
  <si>
    <t>GigaMobil S</t>
  </si>
  <si>
    <t>ALLNET-FLAT Classic (otelo)</t>
  </si>
  <si>
    <t>mobile flex (SIMon) - 15GB</t>
  </si>
  <si>
    <t>Allnet-Flat (klarmobil) ¹</t>
  </si>
  <si>
    <t>15 GB im 5G-Netz</t>
  </si>
  <si>
    <t>20 GB im LTE-Netz (21,6 MBit/s )</t>
  </si>
  <si>
    <t xml:space="preserve">15 GB im LTE-Netz (50 MBit/s) </t>
  </si>
  <si>
    <t>18 GB LTE (50 MBit/s)</t>
  </si>
  <si>
    <t>3. Powernutzer (40 GB+)</t>
  </si>
  <si>
    <t>GigaMobil XL</t>
  </si>
  <si>
    <t>ALLNET-FLAT MAX (otelo)</t>
  </si>
  <si>
    <t>Unlimited im 5G-Netz</t>
  </si>
  <si>
    <t>40 GB im LTE-Netz (50 MBit/s)</t>
  </si>
  <si>
    <t>50 GB im LTE-Netz (100 MBit/s)</t>
  </si>
  <si>
    <r>
      <rPr>
        <b/>
        <sz val="11"/>
        <color theme="1"/>
        <rFont val="Calibri"/>
      </rPr>
      <t>¹</t>
    </r>
    <r>
      <rPr>
        <sz val="11"/>
        <color theme="1"/>
        <rFont val="Calibri"/>
      </rPr>
      <t xml:space="preserve"> Konditionen, zu denen der Tarif im Rahmen einer Aktion innerhalb der letzten 1,5 Jahr verfügbar war.  Aktuell nicht zu identischen Konditionen verfügbar.</t>
    </r>
  </si>
  <si>
    <r>
      <rPr>
        <b/>
        <sz val="16"/>
        <color rgb="FF1D2673"/>
        <rFont val="Quattrocento Sans"/>
      </rPr>
      <t>o2</t>
    </r>
    <r>
      <rPr>
        <b/>
        <sz val="16"/>
        <color rgb="FF000000"/>
        <rFont val="Quattrocento Sans"/>
      </rPr>
      <t>-Netz</t>
    </r>
  </si>
  <si>
    <t>o2 Free S Boost (6GB)</t>
  </si>
  <si>
    <t>Blau Allnet L</t>
  </si>
  <si>
    <t>LTE All 1 + 4 GB (handyvertrag.de)</t>
  </si>
  <si>
    <t>6 GB im LTE-Netz</t>
  </si>
  <si>
    <t>4 GB im LTE-Netz (25 MBit/s )</t>
  </si>
  <si>
    <t>5 GB im LTE-Netz (50 MBit/s)</t>
  </si>
  <si>
    <t xml:space="preserve">o2 Free M </t>
  </si>
  <si>
    <t>Blau Allnet Max</t>
  </si>
  <si>
    <t>green LTE (freenet)</t>
  </si>
  <si>
    <t>18 GB im LTE-Netz (25 MBit/s )</t>
  </si>
  <si>
    <t>18 GB im LTE-Netz (50 MBit/s)</t>
  </si>
  <si>
    <t xml:space="preserve">o2 Grow mit 40+ GB </t>
  </si>
  <si>
    <t>Free unlimited Smart (MegaSim)</t>
  </si>
  <si>
    <t>Free Unlimited Smart (freenet) ¹</t>
  </si>
  <si>
    <t>40GB im 5G-Netz</t>
  </si>
  <si>
    <t>Unlimited im 4G-Netz (10 MBit/s)</t>
  </si>
  <si>
    <r>
      <rPr>
        <b/>
        <sz val="11"/>
        <color theme="1"/>
        <rFont val="Calibri"/>
      </rPr>
      <t>*</t>
    </r>
    <r>
      <rPr>
        <sz val="11"/>
        <color theme="1"/>
        <rFont val="Calibri"/>
      </rPr>
      <t xml:space="preserve"> sofern kein Tarif mit 5 GB vorhanden war, wurde ein Tarif gewählt, der dem Datenvolumen am nächsten kommt.</t>
    </r>
  </si>
  <si>
    <r>
      <rPr>
        <b/>
        <sz val="11"/>
        <color theme="1"/>
        <rFont val="Calibri"/>
      </rPr>
      <t>¹</t>
    </r>
    <r>
      <rPr>
        <sz val="11"/>
        <color theme="1"/>
        <rFont val="Calibri"/>
      </rPr>
      <t xml:space="preserve"> Konditionen, zu denen der Tarif im Rahmen einer Aktion innerhalb der letzten 1,5 Jahr verfügbar war.  Aktuell nicht zu identischen Konditionen verfügbar.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</si>
</sst>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0"/>
      <color rgb="FF000000"/>
      <name val="Arial"/>
      <scheme val="minor"/>
    </font>
    <font>
      <sz val="11"/>
      <color theme="1"/>
      <name val="Calibri"/>
    </font>
    <font>
      <b/>
      <sz val="18"/>
      <color theme="1"/>
      <name val="Quattrocento Sans"/>
    </font>
    <font>
      <b/>
      <sz val="16"/>
      <color rgb="FFE20074"/>
      <name val="Quattrocento Sans"/>
    </font>
    <font>
      <sz val="10"/>
      <name val="Arial"/>
    </font>
    <font>
      <b/>
      <sz val="14"/>
      <color theme="1"/>
      <name val="Quattrocento Sans"/>
    </font>
    <font>
      <b/>
      <sz val="11"/>
      <color rgb="FFFFFFFF"/>
      <name val="Quattrocento Sans"/>
    </font>
    <font>
      <b/>
      <sz val="8"/>
      <color rgb="FFFFFFFF"/>
      <name val="Quattrocento Sans"/>
    </font>
    <font>
      <b/>
      <sz val="11"/>
      <color theme="1"/>
      <name val="Quattrocento Sans"/>
    </font>
    <font>
      <sz val="11"/>
      <color theme="1"/>
      <name val="Quattrocento Sans"/>
    </font>
    <font>
      <u/>
      <sz val="11"/>
      <color rgb="FF000000"/>
      <name val="Calibri"/>
    </font>
    <font>
      <b/>
      <sz val="11"/>
      <color theme="0"/>
      <name val="Quattrocento Sans"/>
    </font>
    <font>
      <u/>
      <sz val="11"/>
      <color rgb="FF000000"/>
      <name val="Calibri"/>
    </font>
    <font>
      <b/>
      <sz val="16"/>
      <color rgb="FFFF0000"/>
      <name val="Quattrocento Sans"/>
    </font>
    <font>
      <b/>
      <sz val="16"/>
      <color rgb="FF1D2673"/>
      <name val="Quattrocento Sans"/>
    </font>
    <font>
      <u/>
      <sz val="11"/>
      <color rgb="FF0563C1"/>
      <name val="Calibri"/>
    </font>
    <font>
      <b/>
      <sz val="16"/>
      <color rgb="FF000000"/>
      <name val="Quattrocento Sans"/>
    </font>
    <font>
      <b/>
      <sz val="11"/>
      <color theme="1"/>
      <name val="Calibri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279AE8"/>
        <bgColor rgb="FF279AE8"/>
      </patternFill>
    </fill>
    <fill>
      <patternFill patternType="solid">
        <fgColor rgb="FFE69138"/>
        <bgColor rgb="FFE69138"/>
      </patternFill>
    </fill>
    <fill>
      <patternFill patternType="solid">
        <fgColor rgb="FFA5A5A5"/>
        <bgColor rgb="FFA5A5A5"/>
      </patternFill>
    </fill>
    <fill>
      <patternFill patternType="solid">
        <fgColor theme="4"/>
        <bgColor theme="4"/>
      </patternFill>
    </fill>
    <fill>
      <patternFill patternType="solid">
        <fgColor rgb="FFD8D8D8"/>
        <bgColor rgb="FFD8D8D8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rgb="FFD8D8D8"/>
      </bottom>
      <diagonal/>
    </border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D8D8D8"/>
      </bottom>
      <diagonal/>
    </border>
    <border>
      <left/>
      <right/>
      <top style="thin">
        <color theme="0"/>
      </top>
      <bottom style="thin">
        <color rgb="FFD8D8D8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rgb="FFD8D8D8"/>
      </left>
      <right style="thin">
        <color theme="0"/>
      </right>
      <top style="thin">
        <color rgb="FFD8D8D8"/>
      </top>
      <bottom style="thin">
        <color rgb="FFD8D8D8"/>
      </bottom>
      <diagonal/>
    </border>
    <border>
      <left style="thin">
        <color theme="0"/>
      </left>
      <right style="thin">
        <color theme="0"/>
      </right>
      <top style="thin">
        <color rgb="FFD8D8D8"/>
      </top>
      <bottom style="thin">
        <color rgb="FFD8D8D8"/>
      </bottom>
      <diagonal/>
    </border>
    <border>
      <left/>
      <right/>
      <top/>
      <bottom/>
      <diagonal/>
    </border>
    <border>
      <left/>
      <right style="thin">
        <color rgb="FFD8D8D8"/>
      </right>
      <top style="thin">
        <color rgb="FFD8D8D8"/>
      </top>
      <bottom style="thin">
        <color rgb="FFD8D8D8"/>
      </bottom>
      <diagonal/>
    </border>
  </borders>
  <cellStyleXfs count="1">
    <xf numFmtId="0" fontId="0" fillId="0" borderId="0"/>
  </cellStyleXfs>
  <cellXfs count="47">
    <xf numFmtId="0" fontId="0" fillId="0" borderId="0" xfId="0" applyFont="1" applyAlignment="1"/>
    <xf numFmtId="0" fontId="1" fillId="2" borderId="1" xfId="0" applyFont="1" applyFill="1" applyBorder="1"/>
    <xf numFmtId="0" fontId="2" fillId="2" borderId="1" xfId="0" applyFont="1" applyFill="1" applyBorder="1" applyAlignment="1">
      <alignment horizontal="left" vertical="top"/>
    </xf>
    <xf numFmtId="0" fontId="1" fillId="0" borderId="2" xfId="0" applyFont="1" applyBorder="1" applyAlignment="1">
      <alignment vertical="top"/>
    </xf>
    <xf numFmtId="0" fontId="3" fillId="2" borderId="1" xfId="0" applyFont="1" applyFill="1" applyBorder="1" applyAlignment="1">
      <alignment horizontal="left" vertical="top"/>
    </xf>
    <xf numFmtId="0" fontId="1" fillId="2" borderId="2" xfId="0" applyFont="1" applyFill="1" applyBorder="1"/>
    <xf numFmtId="0" fontId="1" fillId="0" borderId="5" xfId="0" applyFont="1" applyBorder="1" applyAlignment="1">
      <alignment vertical="top"/>
    </xf>
    <xf numFmtId="0" fontId="5" fillId="2" borderId="3" xfId="0" applyFont="1" applyFill="1" applyBorder="1" applyAlignment="1">
      <alignment horizontal="left" vertical="top"/>
    </xf>
    <xf numFmtId="164" fontId="6" fillId="3" borderId="6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164" fontId="7" fillId="4" borderId="8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/>
    <xf numFmtId="0" fontId="1" fillId="2" borderId="1" xfId="0" applyFont="1" applyFill="1" applyBorder="1" applyAlignment="1"/>
    <xf numFmtId="164" fontId="6" fillId="5" borderId="9" xfId="0" applyNumberFormat="1" applyFont="1" applyFill="1" applyBorder="1" applyAlignment="1">
      <alignment horizontal="center" vertical="center" wrapText="1"/>
    </xf>
    <xf numFmtId="164" fontId="6" fillId="3" borderId="8" xfId="0" applyNumberFormat="1" applyFont="1" applyFill="1" applyBorder="1" applyAlignment="1">
      <alignment horizontal="center" vertical="center" wrapText="1"/>
    </xf>
    <xf numFmtId="164" fontId="6" fillId="6" borderId="10" xfId="0" applyNumberFormat="1" applyFont="1" applyFill="1" applyBorder="1" applyAlignment="1">
      <alignment horizontal="center" vertical="center" wrapText="1"/>
    </xf>
    <xf numFmtId="164" fontId="6" fillId="4" borderId="8" xfId="0" applyNumberFormat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164" fontId="9" fillId="2" borderId="11" xfId="0" applyNumberFormat="1" applyFont="1" applyFill="1" applyBorder="1" applyAlignment="1">
      <alignment horizontal="center" vertical="center" wrapText="1"/>
    </xf>
    <xf numFmtId="164" fontId="9" fillId="2" borderId="11" xfId="0" applyNumberFormat="1" applyFont="1" applyFill="1" applyBorder="1" applyAlignment="1">
      <alignment horizontal="center" vertical="center" wrapText="1"/>
    </xf>
    <xf numFmtId="0" fontId="8" fillId="7" borderId="12" xfId="0" applyFont="1" applyFill="1" applyBorder="1" applyAlignment="1">
      <alignment horizontal="center" vertical="center" wrapText="1"/>
    </xf>
    <xf numFmtId="9" fontId="8" fillId="7" borderId="1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left" vertical="top"/>
    </xf>
    <xf numFmtId="164" fontId="11" fillId="5" borderId="9" xfId="0" applyNumberFormat="1" applyFont="1" applyFill="1" applyBorder="1" applyAlignment="1">
      <alignment horizontal="center" vertical="center" wrapText="1"/>
    </xf>
    <xf numFmtId="164" fontId="6" fillId="6" borderId="8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3" fillId="2" borderId="1" xfId="0" applyFont="1" applyFill="1" applyBorder="1" applyAlignment="1">
      <alignment horizontal="left" vertical="top"/>
    </xf>
    <xf numFmtId="164" fontId="7" fillId="4" borderId="10" xfId="0" applyNumberFormat="1" applyFont="1" applyFill="1" applyBorder="1" applyAlignment="1">
      <alignment horizontal="center" vertical="center" wrapText="1"/>
    </xf>
    <xf numFmtId="164" fontId="6" fillId="4" borderId="10" xfId="0" applyNumberFormat="1" applyFont="1" applyFill="1" applyBorder="1" applyAlignment="1">
      <alignment horizontal="center" vertical="center" wrapText="1"/>
    </xf>
    <xf numFmtId="9" fontId="8" fillId="7" borderId="15" xfId="0" applyNumberFormat="1" applyFont="1" applyFill="1" applyBorder="1" applyAlignment="1">
      <alignment horizontal="center" vertical="center" wrapText="1"/>
    </xf>
    <xf numFmtId="164" fontId="8" fillId="2" borderId="1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/>
    </xf>
    <xf numFmtId="164" fontId="7" fillId="4" borderId="10" xfId="0" applyNumberFormat="1" applyFont="1" applyFill="1" applyBorder="1" applyAlignment="1">
      <alignment horizontal="center" vertical="center" wrapText="1"/>
    </xf>
    <xf numFmtId="164" fontId="6" fillId="4" borderId="1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164" fontId="11" fillId="6" borderId="8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wrapText="1"/>
    </xf>
    <xf numFmtId="0" fontId="1" fillId="2" borderId="3" xfId="0" applyFont="1" applyFill="1" applyBorder="1"/>
    <xf numFmtId="0" fontId="4" fillId="0" borderId="4" xfId="0" applyFont="1" applyBorder="1"/>
    <xf numFmtId="0" fontId="1" fillId="2" borderId="3" xfId="0" applyFont="1" applyFill="1" applyBorder="1" applyAlignment="1">
      <alignment wrapText="1"/>
    </xf>
    <xf numFmtId="0" fontId="4" fillId="0" borderId="14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4131</xdr:colOff>
      <xdr:row>2</xdr:row>
      <xdr:rowOff>55773</xdr:rowOff>
    </xdr:from>
    <xdr:ext cx="1123950" cy="495300"/>
    <xdr:pic>
      <xdr:nvPicPr>
        <xdr:cNvPr id="2" name="image1.png" title="Bild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58179" y="523990"/>
          <a:ext cx="1123950" cy="495300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2</xdr:row>
      <xdr:rowOff>60960</xdr:rowOff>
    </xdr:from>
    <xdr:ext cx="1123950" cy="495300"/>
    <xdr:pic>
      <xdr:nvPicPr>
        <xdr:cNvPr id="2" name="image2.png" title="Bild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54140" y="533400"/>
          <a:ext cx="1123950" cy="495300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5715</xdr:colOff>
      <xdr:row>2</xdr:row>
      <xdr:rowOff>59055</xdr:rowOff>
    </xdr:from>
    <xdr:ext cx="1123950" cy="495300"/>
    <xdr:pic>
      <xdr:nvPicPr>
        <xdr:cNvPr id="2" name="image3.png" title="Bild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459855" y="531495"/>
          <a:ext cx="1123950" cy="4953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3"/>
  <sheetViews>
    <sheetView topLeftCell="A17" zoomScale="83" zoomScaleNormal="115" workbookViewId="0">
      <selection activeCell="B2" sqref="B2"/>
    </sheetView>
  </sheetViews>
  <sheetFormatPr baseColWidth="10" defaultColWidth="12.6640625" defaultRowHeight="15.75" customHeight="1" x14ac:dyDescent="0.25"/>
  <cols>
    <col min="1" max="1" width="9.44140625" customWidth="1"/>
    <col min="2" max="2" width="35.6640625" customWidth="1"/>
    <col min="3" max="6" width="16.33203125" customWidth="1"/>
    <col min="7" max="26" width="9.44140625" customWidth="1"/>
  </cols>
  <sheetData>
    <row r="1" spans="1:26" ht="14.2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3.4" x14ac:dyDescent="0.3">
      <c r="A2" s="1"/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customHeight="1" x14ac:dyDescent="0.3">
      <c r="A3" s="1"/>
      <c r="B3" s="1"/>
      <c r="C3" s="1"/>
      <c r="D3" s="1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1" x14ac:dyDescent="0.3">
      <c r="A4" s="1"/>
      <c r="B4" s="4" t="s">
        <v>1</v>
      </c>
      <c r="C4" s="5"/>
      <c r="D4" s="1"/>
      <c r="E4" s="43"/>
      <c r="F4" s="44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3">
      <c r="A5" s="1"/>
      <c r="C5" s="5"/>
      <c r="D5" s="1"/>
      <c r="E5" s="1"/>
      <c r="F5" s="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0.399999999999999" x14ac:dyDescent="0.3">
      <c r="A6" s="1"/>
      <c r="B6" s="7" t="s">
        <v>2</v>
      </c>
      <c r="C6" s="8" t="s">
        <v>3</v>
      </c>
      <c r="D6" s="9"/>
      <c r="E6" s="9"/>
      <c r="F6" s="10" t="s">
        <v>4</v>
      </c>
      <c r="G6" s="11"/>
      <c r="H6" s="12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43.2" x14ac:dyDescent="0.3">
      <c r="A7" s="1"/>
      <c r="B7" s="13" t="s">
        <v>5</v>
      </c>
      <c r="C7" s="14" t="s">
        <v>6</v>
      </c>
      <c r="D7" s="15" t="s">
        <v>7</v>
      </c>
      <c r="E7" s="15" t="s">
        <v>8</v>
      </c>
      <c r="F7" s="16" t="s">
        <v>9</v>
      </c>
      <c r="G7" s="11"/>
      <c r="H7" s="12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25" customHeight="1" x14ac:dyDescent="0.3">
      <c r="A8" s="1"/>
      <c r="B8" s="17" t="s">
        <v>10</v>
      </c>
      <c r="C8" s="18" t="s">
        <v>11</v>
      </c>
      <c r="D8" s="18" t="s">
        <v>12</v>
      </c>
      <c r="E8" s="18" t="s">
        <v>13</v>
      </c>
      <c r="F8" s="18" t="s">
        <v>14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3">
      <c r="A9" s="1"/>
      <c r="B9" s="17" t="s">
        <v>15</v>
      </c>
      <c r="C9" s="18">
        <v>39.950000000000003</v>
      </c>
      <c r="D9" s="18">
        <v>15</v>
      </c>
      <c r="E9" s="18">
        <v>0</v>
      </c>
      <c r="F9" s="18">
        <v>19.989999999999998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3">
      <c r="A10" s="1"/>
      <c r="B10" s="17" t="s">
        <v>16</v>
      </c>
      <c r="C10" s="18">
        <v>34.950000000000003</v>
      </c>
      <c r="D10" s="18">
        <v>12</v>
      </c>
      <c r="E10" s="18">
        <v>10</v>
      </c>
      <c r="F10" s="18">
        <v>5.99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 x14ac:dyDescent="0.3">
      <c r="A11" s="1"/>
      <c r="B11" s="17" t="s">
        <v>17</v>
      </c>
      <c r="C11" s="18">
        <f t="shared" ref="C11:F11" si="0">C9+(C10*24)</f>
        <v>878.75000000000011</v>
      </c>
      <c r="D11" s="18">
        <f t="shared" si="0"/>
        <v>303</v>
      </c>
      <c r="E11" s="18">
        <f t="shared" si="0"/>
        <v>240</v>
      </c>
      <c r="F11" s="18">
        <f t="shared" si="0"/>
        <v>163.75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3">
      <c r="A12" s="1"/>
      <c r="B12" s="17" t="s">
        <v>18</v>
      </c>
      <c r="C12" s="19"/>
      <c r="D12" s="19">
        <f>C11-D11</f>
        <v>575.75000000000011</v>
      </c>
      <c r="E12" s="19">
        <f>C11-E11</f>
        <v>638.75000000000011</v>
      </c>
      <c r="F12" s="19">
        <f>C11-F11</f>
        <v>715.00000000000011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3">
      <c r="A13" s="1"/>
      <c r="B13" s="20" t="s">
        <v>19</v>
      </c>
      <c r="C13" s="21"/>
      <c r="D13" s="21">
        <f t="shared" ref="D13:F13" si="1">D12/$C11</f>
        <v>0.65519203413940263</v>
      </c>
      <c r="E13" s="21">
        <f t="shared" si="1"/>
        <v>0.72688477951635855</v>
      </c>
      <c r="F13" s="21">
        <f t="shared" si="1"/>
        <v>0.81365576102418213</v>
      </c>
      <c r="G13" s="12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3">
      <c r="A14" s="1"/>
      <c r="B14" s="1"/>
      <c r="C14" s="22"/>
      <c r="D14" s="23"/>
      <c r="E14" s="24"/>
      <c r="F14" s="24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8" x14ac:dyDescent="0.3">
      <c r="A15" s="1"/>
      <c r="B15" s="25" t="s">
        <v>20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7.6" x14ac:dyDescent="0.3">
      <c r="A16" s="1"/>
      <c r="B16" s="26" t="s">
        <v>21</v>
      </c>
      <c r="C16" s="14" t="s">
        <v>22</v>
      </c>
      <c r="D16" s="27" t="s">
        <v>23</v>
      </c>
      <c r="E16" s="27"/>
      <c r="F16" s="16" t="s">
        <v>24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 x14ac:dyDescent="0.3">
      <c r="A17" s="1"/>
      <c r="B17" s="17" t="s">
        <v>10</v>
      </c>
      <c r="C17" s="18" t="s">
        <v>25</v>
      </c>
      <c r="D17" s="18" t="s">
        <v>26</v>
      </c>
      <c r="E17" s="18"/>
      <c r="F17" s="18" t="s">
        <v>26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 x14ac:dyDescent="0.3">
      <c r="A18" s="1"/>
      <c r="B18" s="17" t="s">
        <v>15</v>
      </c>
      <c r="C18" s="18">
        <v>39.950000000000003</v>
      </c>
      <c r="D18" s="18">
        <v>15</v>
      </c>
      <c r="E18" s="18"/>
      <c r="F18" s="18">
        <v>0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3">
      <c r="A19" s="1"/>
      <c r="B19" s="17" t="s">
        <v>16</v>
      </c>
      <c r="C19" s="18">
        <v>49.95</v>
      </c>
      <c r="D19" s="18">
        <v>22</v>
      </c>
      <c r="E19" s="18"/>
      <c r="F19" s="18">
        <v>9.99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 x14ac:dyDescent="0.3">
      <c r="A20" s="1"/>
      <c r="B20" s="17" t="s">
        <v>17</v>
      </c>
      <c r="C20" s="18">
        <f t="shared" ref="C20:D20" si="2">C18+(C19*24)</f>
        <v>1238.7500000000002</v>
      </c>
      <c r="D20" s="18">
        <f t="shared" si="2"/>
        <v>543</v>
      </c>
      <c r="E20" s="18"/>
      <c r="F20" s="18">
        <f>F18+(F19*24)</f>
        <v>239.76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 x14ac:dyDescent="0.3">
      <c r="A21" s="1"/>
      <c r="B21" s="17" t="s">
        <v>18</v>
      </c>
      <c r="C21" s="19"/>
      <c r="D21" s="19">
        <f>C20-D20</f>
        <v>695.75000000000023</v>
      </c>
      <c r="E21" s="19"/>
      <c r="F21" s="19">
        <f>C20-F20</f>
        <v>998.99000000000024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x14ac:dyDescent="0.3">
      <c r="A22" s="1"/>
      <c r="B22" s="20" t="s">
        <v>19</v>
      </c>
      <c r="C22" s="21"/>
      <c r="D22" s="21">
        <f>D21/$C20</f>
        <v>0.56165489404641789</v>
      </c>
      <c r="E22" s="21"/>
      <c r="F22" s="21">
        <f>F21/$C20</f>
        <v>0.8064500504540868</v>
      </c>
      <c r="G22" s="12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3">
      <c r="A23" s="1"/>
      <c r="B23" s="25"/>
      <c r="C23" s="22"/>
      <c r="D23" s="23"/>
      <c r="E23" s="24"/>
      <c r="F23" s="24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8" x14ac:dyDescent="0.3">
      <c r="A24" s="1"/>
      <c r="B24" s="25" t="s">
        <v>27</v>
      </c>
      <c r="C24" s="28"/>
      <c r="D24" s="29"/>
      <c r="E24" s="30"/>
      <c r="F24" s="3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41.4" x14ac:dyDescent="0.3">
      <c r="A25" s="1"/>
      <c r="B25" s="26" t="s">
        <v>21</v>
      </c>
      <c r="C25" s="14" t="s">
        <v>28</v>
      </c>
      <c r="D25" s="27" t="s">
        <v>29</v>
      </c>
      <c r="E25" s="27"/>
      <c r="F25" s="16" t="s">
        <v>30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3">
      <c r="A26" s="1"/>
      <c r="B26" s="17" t="s">
        <v>10</v>
      </c>
      <c r="C26" s="18" t="s">
        <v>31</v>
      </c>
      <c r="D26" s="18" t="s">
        <v>32</v>
      </c>
      <c r="E26" s="18"/>
      <c r="F26" s="18" t="s">
        <v>33</v>
      </c>
      <c r="G26" s="12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3">
      <c r="A27" s="1"/>
      <c r="B27" s="17" t="s">
        <v>15</v>
      </c>
      <c r="C27" s="18">
        <v>39.950000000000003</v>
      </c>
      <c r="D27" s="18">
        <v>15</v>
      </c>
      <c r="E27" s="18"/>
      <c r="F27" s="18">
        <v>0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 x14ac:dyDescent="0.3">
      <c r="A28" s="1"/>
      <c r="B28" s="17" t="s">
        <v>16</v>
      </c>
      <c r="C28" s="18">
        <v>59.95</v>
      </c>
      <c r="D28" s="18">
        <v>50</v>
      </c>
      <c r="E28" s="18"/>
      <c r="F28" s="18">
        <v>14.99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 x14ac:dyDescent="0.3">
      <c r="A29" s="1"/>
      <c r="B29" s="17" t="s">
        <v>17</v>
      </c>
      <c r="C29" s="18">
        <f t="shared" ref="C29:D29" si="3">C27+(C28*24)</f>
        <v>1478.7500000000002</v>
      </c>
      <c r="D29" s="18">
        <f t="shared" si="3"/>
        <v>1215</v>
      </c>
      <c r="E29" s="18"/>
      <c r="F29" s="18">
        <f>F27+(F28*24)</f>
        <v>359.76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3">
      <c r="A30" s="1"/>
      <c r="B30" s="17" t="s">
        <v>18</v>
      </c>
      <c r="C30" s="19"/>
      <c r="D30" s="19">
        <f>C29-D29</f>
        <v>263.75000000000023</v>
      </c>
      <c r="E30" s="19"/>
      <c r="F30" s="19">
        <f>C29-F29</f>
        <v>1118.9900000000002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3">
      <c r="A31" s="1"/>
      <c r="B31" s="20" t="s">
        <v>19</v>
      </c>
      <c r="C31" s="21"/>
      <c r="D31" s="21">
        <f>D30/$C29</f>
        <v>0.17836010143702463</v>
      </c>
      <c r="E31" s="21"/>
      <c r="F31" s="21">
        <f>F30/$C29</f>
        <v>0.75671344040574817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9.5" customHeight="1" x14ac:dyDescent="0.3">
      <c r="A32" s="1"/>
      <c r="B32" s="1"/>
      <c r="C32" s="22"/>
      <c r="D32" s="23"/>
      <c r="E32" s="24"/>
      <c r="F32" s="24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 x14ac:dyDescent="0.3">
      <c r="A33" s="1"/>
      <c r="B33" s="1" t="s">
        <v>34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3">
      <c r="A34" s="1"/>
      <c r="B34" s="12" t="s">
        <v>35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 x14ac:dyDescent="0.3">
      <c r="A35" s="1"/>
      <c r="B35" s="12" t="s">
        <v>36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3">
      <c r="A36" s="1"/>
      <c r="B36" s="45" t="s">
        <v>37</v>
      </c>
      <c r="C36" s="46"/>
      <c r="D36" s="46"/>
      <c r="E36" s="46"/>
      <c r="F36" s="44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4.25" customHeight="1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4.25" customHeight="1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</sheetData>
  <mergeCells count="2">
    <mergeCell ref="E4:F4"/>
    <mergeCell ref="B36:F36"/>
  </mergeCells>
  <pageMargins left="0.7" right="0.7" top="0.78740157499999996" bottom="0.78740157499999996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4"/>
  <sheetViews>
    <sheetView topLeftCell="A12" workbookViewId="0">
      <selection activeCell="I12" sqref="I12"/>
    </sheetView>
  </sheetViews>
  <sheetFormatPr baseColWidth="10" defaultColWidth="12.6640625" defaultRowHeight="15.75" customHeight="1" x14ac:dyDescent="0.25"/>
  <cols>
    <col min="1" max="1" width="9.44140625" customWidth="1"/>
    <col min="2" max="2" width="35.6640625" customWidth="1"/>
    <col min="3" max="6" width="16.33203125" customWidth="1"/>
    <col min="7" max="26" width="9.44140625" customWidth="1"/>
  </cols>
  <sheetData>
    <row r="1" spans="1:26" ht="14.2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3.4" x14ac:dyDescent="0.3">
      <c r="A2" s="1"/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1" x14ac:dyDescent="0.3">
      <c r="A4" s="1"/>
      <c r="B4" s="32" t="s">
        <v>38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3">
      <c r="A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0.399999999999999" x14ac:dyDescent="0.3">
      <c r="A6" s="1"/>
      <c r="B6" s="25" t="s">
        <v>2</v>
      </c>
      <c r="C6" s="14" t="s">
        <v>3</v>
      </c>
      <c r="D6" s="1"/>
      <c r="E6" s="1"/>
      <c r="F6" s="33" t="s">
        <v>4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 x14ac:dyDescent="0.3">
      <c r="A7" s="1"/>
      <c r="B7" s="13" t="s">
        <v>5</v>
      </c>
      <c r="C7" s="14" t="s">
        <v>39</v>
      </c>
      <c r="D7" s="15" t="s">
        <v>40</v>
      </c>
      <c r="E7" s="15"/>
      <c r="F7" s="34" t="s">
        <v>9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25" customHeight="1" x14ac:dyDescent="0.3">
      <c r="A8" s="1"/>
      <c r="B8" s="17" t="s">
        <v>10</v>
      </c>
      <c r="C8" s="18" t="s">
        <v>11</v>
      </c>
      <c r="D8" s="18" t="s">
        <v>41</v>
      </c>
      <c r="E8" s="18"/>
      <c r="F8" s="18" t="s">
        <v>42</v>
      </c>
      <c r="G8" s="1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3">
      <c r="A9" s="1"/>
      <c r="B9" s="17" t="s">
        <v>15</v>
      </c>
      <c r="C9" s="18">
        <v>0</v>
      </c>
      <c r="D9" s="18">
        <v>9.99</v>
      </c>
      <c r="E9" s="18"/>
      <c r="F9" s="18">
        <v>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3">
      <c r="A10" s="1"/>
      <c r="B10" s="17" t="s">
        <v>16</v>
      </c>
      <c r="C10" s="18">
        <v>23.99</v>
      </c>
      <c r="D10" s="18">
        <v>14.99</v>
      </c>
      <c r="E10" s="18"/>
      <c r="F10" s="18">
        <v>4.99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 x14ac:dyDescent="0.3">
      <c r="A11" s="1"/>
      <c r="B11" s="17" t="s">
        <v>17</v>
      </c>
      <c r="C11" s="18">
        <f t="shared" ref="C11:D11" si="0">C9+(C10*24)</f>
        <v>575.76</v>
      </c>
      <c r="D11" s="18">
        <f t="shared" si="0"/>
        <v>369.75</v>
      </c>
      <c r="E11" s="18"/>
      <c r="F11" s="18">
        <f>F9+(F10*24)</f>
        <v>119.76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3">
      <c r="A12" s="1"/>
      <c r="B12" s="17" t="s">
        <v>18</v>
      </c>
      <c r="C12" s="19"/>
      <c r="D12" s="19">
        <f>C11-D11</f>
        <v>206.01</v>
      </c>
      <c r="E12" s="19"/>
      <c r="F12" s="19">
        <f>C11-F11</f>
        <v>456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3">
      <c r="A13" s="1"/>
      <c r="B13" s="20" t="s">
        <v>19</v>
      </c>
      <c r="C13" s="21"/>
      <c r="D13" s="21">
        <f>D12/$C11</f>
        <v>0.35780533555648186</v>
      </c>
      <c r="E13" s="21"/>
      <c r="F13" s="35">
        <f>F12/$C11</f>
        <v>0.79199666527719881</v>
      </c>
      <c r="G13" s="12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3">
      <c r="A14" s="1"/>
      <c r="B14" s="1"/>
      <c r="C14" s="24"/>
      <c r="D14" s="23"/>
      <c r="E14" s="24"/>
      <c r="F14" s="24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8" x14ac:dyDescent="0.3">
      <c r="A15" s="1"/>
      <c r="B15" s="25" t="s">
        <v>20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7.6" x14ac:dyDescent="0.3">
      <c r="A16" s="1"/>
      <c r="B16" s="26" t="s">
        <v>21</v>
      </c>
      <c r="C16" s="14" t="s">
        <v>43</v>
      </c>
      <c r="D16" s="27" t="s">
        <v>44</v>
      </c>
      <c r="E16" s="27" t="s">
        <v>45</v>
      </c>
      <c r="F16" s="34" t="s">
        <v>46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 x14ac:dyDescent="0.3">
      <c r="A17" s="1"/>
      <c r="B17" s="17" t="s">
        <v>10</v>
      </c>
      <c r="C17" s="18" t="s">
        <v>47</v>
      </c>
      <c r="D17" s="18" t="s">
        <v>48</v>
      </c>
      <c r="E17" s="18" t="s">
        <v>49</v>
      </c>
      <c r="F17" s="18" t="s">
        <v>50</v>
      </c>
      <c r="G17" s="12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 x14ac:dyDescent="0.3">
      <c r="A18" s="1"/>
      <c r="B18" s="17" t="s">
        <v>15</v>
      </c>
      <c r="C18" s="18">
        <v>0</v>
      </c>
      <c r="D18" s="18">
        <v>9.99</v>
      </c>
      <c r="E18" s="18">
        <v>0</v>
      </c>
      <c r="F18" s="18">
        <v>9.99</v>
      </c>
      <c r="G18" s="12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3">
      <c r="A19" s="1"/>
      <c r="B19" s="17" t="s">
        <v>16</v>
      </c>
      <c r="C19" s="18">
        <v>31.99</v>
      </c>
      <c r="D19" s="18">
        <v>19.989999999999998</v>
      </c>
      <c r="E19" s="18">
        <v>14.99</v>
      </c>
      <c r="F19" s="18">
        <v>9.99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 x14ac:dyDescent="0.3">
      <c r="A20" s="1"/>
      <c r="B20" s="17" t="s">
        <v>17</v>
      </c>
      <c r="C20" s="18">
        <f t="shared" ref="C20:F20" si="1">C18+(C19*24)</f>
        <v>767.76</v>
      </c>
      <c r="D20" s="18">
        <f t="shared" si="1"/>
        <v>489.75</v>
      </c>
      <c r="E20" s="18">
        <f t="shared" si="1"/>
        <v>359.76</v>
      </c>
      <c r="F20" s="18">
        <f t="shared" si="1"/>
        <v>249.75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 x14ac:dyDescent="0.3">
      <c r="A21" s="1"/>
      <c r="B21" s="17" t="s">
        <v>18</v>
      </c>
      <c r="C21" s="19"/>
      <c r="D21" s="19">
        <f>C20-D20</f>
        <v>278.01</v>
      </c>
      <c r="E21" s="19">
        <f>C20-E20</f>
        <v>408</v>
      </c>
      <c r="F21" s="19">
        <f>C20-F20</f>
        <v>518.01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x14ac:dyDescent="0.3">
      <c r="A22" s="1"/>
      <c r="B22" s="20" t="s">
        <v>19</v>
      </c>
      <c r="C22" s="21"/>
      <c r="D22" s="21">
        <f t="shared" ref="D22:F22" si="2">D21/$C20</f>
        <v>0.36210534542044387</v>
      </c>
      <c r="E22" s="21">
        <f t="shared" si="2"/>
        <v>0.53141606752110038</v>
      </c>
      <c r="F22" s="35">
        <f t="shared" si="2"/>
        <v>0.67470303219756178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3">
      <c r="A23" s="1"/>
      <c r="B23" s="25"/>
      <c r="C23" s="23"/>
      <c r="D23" s="23"/>
      <c r="E23" s="24"/>
      <c r="F23" s="22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8" x14ac:dyDescent="0.3">
      <c r="A24" s="1"/>
      <c r="B24" s="25" t="s">
        <v>51</v>
      </c>
      <c r="C24" s="28"/>
      <c r="D24" s="29"/>
      <c r="E24" s="30"/>
      <c r="F24" s="3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7.6" x14ac:dyDescent="0.3">
      <c r="A25" s="1"/>
      <c r="B25" s="26" t="s">
        <v>21</v>
      </c>
      <c r="C25" s="14" t="s">
        <v>52</v>
      </c>
      <c r="D25" s="27" t="s">
        <v>53</v>
      </c>
      <c r="E25" s="27"/>
      <c r="F25" s="34" t="s">
        <v>9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3">
      <c r="A26" s="1"/>
      <c r="B26" s="17" t="s">
        <v>10</v>
      </c>
      <c r="C26" s="18" t="s">
        <v>54</v>
      </c>
      <c r="D26" s="18" t="s">
        <v>55</v>
      </c>
      <c r="E26" s="18"/>
      <c r="F26" s="18" t="s">
        <v>56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3">
      <c r="A27" s="1"/>
      <c r="B27" s="17" t="s">
        <v>15</v>
      </c>
      <c r="C27" s="18">
        <v>0</v>
      </c>
      <c r="D27" s="18">
        <v>9.99</v>
      </c>
      <c r="E27" s="18"/>
      <c r="F27" s="18">
        <v>19.989999999999998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 x14ac:dyDescent="0.3">
      <c r="A28" s="1"/>
      <c r="B28" s="17" t="s">
        <v>16</v>
      </c>
      <c r="C28" s="18">
        <v>63.99</v>
      </c>
      <c r="D28" s="18">
        <v>29.99</v>
      </c>
      <c r="E28" s="18"/>
      <c r="F28" s="18">
        <v>14.99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 x14ac:dyDescent="0.3">
      <c r="A29" s="1"/>
      <c r="B29" s="17" t="s">
        <v>17</v>
      </c>
      <c r="C29" s="18">
        <f t="shared" ref="C29:D29" si="3">C27+(C28*24)</f>
        <v>1535.76</v>
      </c>
      <c r="D29" s="18">
        <f t="shared" si="3"/>
        <v>729.75</v>
      </c>
      <c r="E29" s="18"/>
      <c r="F29" s="18">
        <f>F27+(F28*24)</f>
        <v>379.75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3">
      <c r="A30" s="1"/>
      <c r="B30" s="17" t="s">
        <v>18</v>
      </c>
      <c r="C30" s="19"/>
      <c r="D30" s="36">
        <f>C29-D29</f>
        <v>806.01</v>
      </c>
      <c r="E30" s="19"/>
      <c r="F30" s="19">
        <f>C29-F29</f>
        <v>1156.01</v>
      </c>
      <c r="G30" s="1"/>
      <c r="H30" s="12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3">
      <c r="A31" s="1"/>
      <c r="B31" s="20" t="s">
        <v>19</v>
      </c>
      <c r="C31" s="21"/>
      <c r="D31" s="21">
        <f>D30/$C29</f>
        <v>0.52482809814033438</v>
      </c>
      <c r="E31" s="21"/>
      <c r="F31" s="21">
        <f>F30/$C29</f>
        <v>0.75272829087878312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9.5" customHeight="1" x14ac:dyDescent="0.3">
      <c r="A32" s="1"/>
      <c r="B32" s="1"/>
      <c r="C32" s="22"/>
      <c r="D32" s="23"/>
      <c r="E32" s="24"/>
      <c r="F32" s="24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 x14ac:dyDescent="0.3">
      <c r="A33" s="1"/>
      <c r="B33" s="1" t="s">
        <v>34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3">
      <c r="A34" s="1"/>
      <c r="B34" s="12" t="s">
        <v>35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 x14ac:dyDescent="0.3">
      <c r="A35" s="1"/>
      <c r="B35" s="12" t="s">
        <v>36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3">
      <c r="A36" s="1"/>
      <c r="B36" s="45" t="s">
        <v>57</v>
      </c>
      <c r="C36" s="46"/>
      <c r="D36" s="46"/>
      <c r="E36" s="46"/>
      <c r="F36" s="44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 x14ac:dyDescent="0.3">
      <c r="A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4.25" customHeight="1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4.25" customHeight="1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4.25" customHeight="1" x14ac:dyDescent="0.3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</sheetData>
  <mergeCells count="1">
    <mergeCell ref="B36:F36"/>
  </mergeCells>
  <pageMargins left="0.7" right="0.7" top="0.78740157499999996" bottom="0.78740157499999996" header="0" footer="0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3"/>
  <sheetViews>
    <sheetView tabSelected="1" topLeftCell="A3" workbookViewId="0">
      <selection activeCell="I8" sqref="I8"/>
    </sheetView>
  </sheetViews>
  <sheetFormatPr baseColWidth="10" defaultColWidth="12.6640625" defaultRowHeight="15.75" customHeight="1" x14ac:dyDescent="0.25"/>
  <cols>
    <col min="1" max="1" width="9.44140625" customWidth="1"/>
    <col min="2" max="2" width="35.6640625" customWidth="1"/>
    <col min="3" max="6" width="16.33203125" customWidth="1"/>
    <col min="7" max="26" width="9.44140625" customWidth="1"/>
  </cols>
  <sheetData>
    <row r="1" spans="1:26" ht="14.2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3.4" x14ac:dyDescent="0.3">
      <c r="A2" s="1"/>
      <c r="B2" s="2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customHeigh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1" x14ac:dyDescent="0.3">
      <c r="A4" s="1"/>
      <c r="B4" s="37" t="s">
        <v>58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3">
      <c r="A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0.399999999999999" x14ac:dyDescent="0.3">
      <c r="A6" s="1"/>
      <c r="B6" s="25" t="s">
        <v>2</v>
      </c>
      <c r="C6" s="14" t="s">
        <v>3</v>
      </c>
      <c r="D6" s="1"/>
      <c r="E6" s="1"/>
      <c r="F6" s="38" t="s">
        <v>4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 x14ac:dyDescent="0.3">
      <c r="A7" s="1"/>
      <c r="B7" s="13" t="s">
        <v>5</v>
      </c>
      <c r="C7" s="14" t="s">
        <v>59</v>
      </c>
      <c r="D7" s="15" t="s">
        <v>60</v>
      </c>
      <c r="E7" s="15"/>
      <c r="F7" s="39" t="s">
        <v>61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25" customHeight="1" x14ac:dyDescent="0.3">
      <c r="A8" s="1"/>
      <c r="B8" s="17" t="s">
        <v>10</v>
      </c>
      <c r="C8" s="18" t="s">
        <v>62</v>
      </c>
      <c r="D8" s="18" t="s">
        <v>63</v>
      </c>
      <c r="E8" s="18"/>
      <c r="F8" s="18" t="s">
        <v>64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3">
      <c r="A9" s="1"/>
      <c r="B9" s="17" t="s">
        <v>15</v>
      </c>
      <c r="C9" s="18">
        <v>39.99</v>
      </c>
      <c r="D9" s="18">
        <v>0</v>
      </c>
      <c r="E9" s="18"/>
      <c r="F9" s="18">
        <v>0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3">
      <c r="A10" s="1"/>
      <c r="B10" s="17" t="s">
        <v>16</v>
      </c>
      <c r="C10" s="18">
        <v>24.99</v>
      </c>
      <c r="D10" s="18">
        <v>6.99</v>
      </c>
      <c r="E10" s="18"/>
      <c r="F10" s="18">
        <v>4.99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 x14ac:dyDescent="0.3">
      <c r="A11" s="1"/>
      <c r="B11" s="17" t="s">
        <v>17</v>
      </c>
      <c r="C11" s="18">
        <f t="shared" ref="C11:D11" si="0">C9+(C10*24)</f>
        <v>639.75</v>
      </c>
      <c r="D11" s="18">
        <f t="shared" si="0"/>
        <v>167.76</v>
      </c>
      <c r="E11" s="18"/>
      <c r="F11" s="18">
        <f>F9+(F10*24)</f>
        <v>119.76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3">
      <c r="A12" s="1"/>
      <c r="B12" s="17" t="s">
        <v>18</v>
      </c>
      <c r="C12" s="19"/>
      <c r="D12" s="19">
        <f>C11-D11</f>
        <v>471.99</v>
      </c>
      <c r="E12" s="19"/>
      <c r="F12" s="19">
        <f>C11-F11</f>
        <v>519.99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3">
      <c r="A13" s="1"/>
      <c r="B13" s="20" t="s">
        <v>19</v>
      </c>
      <c r="C13" s="21"/>
      <c r="D13" s="21">
        <f>D12/$C11</f>
        <v>0.73777256740914421</v>
      </c>
      <c r="E13" s="21"/>
      <c r="F13" s="21">
        <f>F12/$C11</f>
        <v>0.81280187573270812</v>
      </c>
      <c r="G13" s="12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3">
      <c r="A14" s="1"/>
      <c r="B14" s="1"/>
      <c r="C14" s="22"/>
      <c r="D14" s="23"/>
      <c r="E14" s="24"/>
      <c r="F14" s="24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8" x14ac:dyDescent="0.3">
      <c r="A15" s="1"/>
      <c r="B15" s="25" t="s">
        <v>20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4.75" customHeight="1" x14ac:dyDescent="0.3">
      <c r="A16" s="1"/>
      <c r="B16" s="26" t="s">
        <v>21</v>
      </c>
      <c r="C16" s="14" t="s">
        <v>65</v>
      </c>
      <c r="D16" s="27" t="s">
        <v>66</v>
      </c>
      <c r="E16" s="27"/>
      <c r="F16" s="16" t="s">
        <v>67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 x14ac:dyDescent="0.3">
      <c r="A17" s="1"/>
      <c r="B17" s="17" t="s">
        <v>10</v>
      </c>
      <c r="C17" s="18" t="s">
        <v>25</v>
      </c>
      <c r="D17" s="18" t="s">
        <v>68</v>
      </c>
      <c r="E17" s="18"/>
      <c r="F17" s="18" t="s">
        <v>69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 x14ac:dyDescent="0.3">
      <c r="A18" s="1"/>
      <c r="B18" s="17" t="s">
        <v>15</v>
      </c>
      <c r="C18" s="18">
        <v>39.99</v>
      </c>
      <c r="D18" s="18">
        <v>0</v>
      </c>
      <c r="E18" s="18"/>
      <c r="F18" s="18">
        <v>19.989999999999998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3">
      <c r="A19" s="1"/>
      <c r="B19" s="17" t="s">
        <v>16</v>
      </c>
      <c r="C19" s="18">
        <v>29.99</v>
      </c>
      <c r="D19" s="18">
        <v>16.989999999999998</v>
      </c>
      <c r="E19" s="18"/>
      <c r="F19" s="18">
        <v>9.99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 x14ac:dyDescent="0.3">
      <c r="A20" s="1"/>
      <c r="B20" s="17" t="s">
        <v>17</v>
      </c>
      <c r="C20" s="18">
        <f t="shared" ref="C20:D20" si="1">C18+(C19*24)</f>
        <v>759.75</v>
      </c>
      <c r="D20" s="18">
        <f t="shared" si="1"/>
        <v>407.76</v>
      </c>
      <c r="E20" s="18"/>
      <c r="F20" s="18">
        <f>F18+(F19*24)</f>
        <v>259.75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 x14ac:dyDescent="0.3">
      <c r="A21" s="1"/>
      <c r="B21" s="17" t="s">
        <v>18</v>
      </c>
      <c r="C21" s="19"/>
      <c r="D21" s="19">
        <f>C20-D20</f>
        <v>351.99</v>
      </c>
      <c r="E21" s="19"/>
      <c r="F21" s="19">
        <f>C20-F20</f>
        <v>500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x14ac:dyDescent="0.3">
      <c r="A22" s="1"/>
      <c r="B22" s="20" t="s">
        <v>19</v>
      </c>
      <c r="C22" s="21"/>
      <c r="D22" s="21">
        <f>D21/$C20</f>
        <v>0.46329713721618954</v>
      </c>
      <c r="E22" s="21"/>
      <c r="F22" s="21">
        <f>F21/$C20</f>
        <v>0.65811122079631457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3">
      <c r="A23" s="1"/>
      <c r="B23" s="25"/>
      <c r="C23" s="22"/>
      <c r="D23" s="23"/>
      <c r="E23" s="24"/>
      <c r="F23" s="40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8" x14ac:dyDescent="0.3">
      <c r="A24" s="1"/>
      <c r="B24" s="25" t="s">
        <v>51</v>
      </c>
      <c r="C24" s="28"/>
      <c r="D24" s="29"/>
      <c r="E24" s="30"/>
      <c r="F24" s="3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0" customHeight="1" x14ac:dyDescent="0.3">
      <c r="A25" s="1"/>
      <c r="B25" s="26" t="s">
        <v>21</v>
      </c>
      <c r="C25" s="14" t="s">
        <v>70</v>
      </c>
      <c r="D25" s="41"/>
      <c r="E25" s="27" t="s">
        <v>71</v>
      </c>
      <c r="F25" s="16" t="s">
        <v>72</v>
      </c>
      <c r="G25" s="12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3">
      <c r="A26" s="1"/>
      <c r="B26" s="17" t="s">
        <v>10</v>
      </c>
      <c r="C26" s="18" t="s">
        <v>73</v>
      </c>
      <c r="D26" s="18"/>
      <c r="E26" s="18" t="s">
        <v>74</v>
      </c>
      <c r="F26" s="18" t="s">
        <v>74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3">
      <c r="A27" s="1"/>
      <c r="B27" s="17" t="s">
        <v>15</v>
      </c>
      <c r="C27" s="18">
        <v>39.99</v>
      </c>
      <c r="D27" s="18"/>
      <c r="E27" s="18">
        <v>9.99</v>
      </c>
      <c r="F27" s="18">
        <v>0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 x14ac:dyDescent="0.3">
      <c r="A28" s="1"/>
      <c r="B28" s="17" t="s">
        <v>16</v>
      </c>
      <c r="C28" s="18">
        <v>34.99</v>
      </c>
      <c r="D28" s="18"/>
      <c r="E28" s="18">
        <v>19.989999999999998</v>
      </c>
      <c r="F28" s="18">
        <v>14.99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 x14ac:dyDescent="0.3">
      <c r="A29" s="1"/>
      <c r="B29" s="17" t="s">
        <v>17</v>
      </c>
      <c r="C29" s="18">
        <f>C27+(C28*24)</f>
        <v>879.75</v>
      </c>
      <c r="D29" s="18"/>
      <c r="E29" s="18">
        <f t="shared" ref="E29:F29" si="2">E27+(E28*24)</f>
        <v>489.75</v>
      </c>
      <c r="F29" s="18">
        <f t="shared" si="2"/>
        <v>359.76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3">
      <c r="A30" s="1"/>
      <c r="B30" s="17" t="s">
        <v>18</v>
      </c>
      <c r="C30" s="19"/>
      <c r="D30" s="19"/>
      <c r="E30" s="19">
        <f>C29-E29</f>
        <v>390</v>
      </c>
      <c r="F30" s="19">
        <f>C29-F29</f>
        <v>519.99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3">
      <c r="A31" s="1"/>
      <c r="B31" s="20" t="s">
        <v>19</v>
      </c>
      <c r="C31" s="21"/>
      <c r="D31" s="21"/>
      <c r="E31" s="21">
        <f t="shared" ref="E31:F31" si="3">E30/$C29</f>
        <v>0.44330775788576299</v>
      </c>
      <c r="F31" s="21">
        <f t="shared" si="3"/>
        <v>0.59106564364876391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9.5" customHeight="1" x14ac:dyDescent="0.3">
      <c r="A32" s="1"/>
      <c r="B32" s="1"/>
      <c r="C32" s="22"/>
      <c r="D32" s="23"/>
      <c r="E32" s="24"/>
      <c r="F32" s="42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 x14ac:dyDescent="0.3">
      <c r="A33" s="1"/>
      <c r="B33" s="1" t="s">
        <v>34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3">
      <c r="A34" s="1"/>
      <c r="B34" s="12" t="s">
        <v>35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 x14ac:dyDescent="0.3">
      <c r="A35" s="1"/>
      <c r="B35" s="12" t="s">
        <v>75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3">
      <c r="A36" s="1"/>
      <c r="B36" s="45" t="s">
        <v>76</v>
      </c>
      <c r="C36" s="46"/>
      <c r="D36" s="46"/>
      <c r="E36" s="46"/>
      <c r="F36" s="44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4.25" customHeight="1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4.25" customHeight="1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</sheetData>
  <mergeCells count="1">
    <mergeCell ref="B36:F36"/>
  </mergeCells>
  <pageMargins left="0.7" right="0.7" top="0.78740157499999996" bottom="0.78740157499999996" header="0" footer="0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Telekom</vt:lpstr>
      <vt:lpstr>Vodafone</vt:lpstr>
      <vt:lpstr>o2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Daniel R</cp:lastModifiedBy>
  <dcterms:modified xsi:type="dcterms:W3CDTF">2022-10-25T07:37:16Z</dcterms:modified>
</cp:coreProperties>
</file>